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44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<sst xmlns="http://schemas.openxmlformats.org/spreadsheetml/2006/main" count="299" uniqueCount="118">
  <si>
    <t>СОГЛАСОВАНО</t>
  </si>
  <si>
    <t>УТВЕРЖДЕНО</t>
  </si>
  <si>
    <t>Главный инженер ГО "МГЖХ"</t>
  </si>
  <si>
    <t xml:space="preserve">Начальник финансового отдела </t>
  </si>
  <si>
    <t>Заводского района</t>
  </si>
  <si>
    <t>_______________Л.В. Мальцева</t>
  </si>
  <si>
    <t>Заместитель главы администрации</t>
  </si>
  <si>
    <t>______________Л.А. Балаболов</t>
  </si>
  <si>
    <t xml:space="preserve">Текущий график капитального ремонта  </t>
  </si>
  <si>
    <t>жилищного фонда по ЗАВОДСКОМУ району г.Минска на 2017г.</t>
  </si>
  <si>
    <t>№ п/п</t>
  </si>
  <si>
    <t>Наименование объекта</t>
  </si>
  <si>
    <t>Общая площадь квартир жилых домов, м.кв.</t>
  </si>
  <si>
    <t xml:space="preserve">Ввод площади в текущем году, кв.м. </t>
  </si>
  <si>
    <t>Сроки проведения капитального ремонта</t>
  </si>
  <si>
    <t>начало месяц, год</t>
  </si>
  <si>
    <t>окончание      месяц,   год</t>
  </si>
  <si>
    <t xml:space="preserve">Стоимость проведения капитального ремонта, руб. </t>
  </si>
  <si>
    <t>сметная</t>
  </si>
  <si>
    <t>договорная</t>
  </si>
  <si>
    <t>Использовано средств на 01.01.2017г., руб.</t>
  </si>
  <si>
    <t>План финансирования 2017 года, рублей</t>
  </si>
  <si>
    <t>в том числе</t>
  </si>
  <si>
    <t>всего</t>
  </si>
  <si>
    <t>кредитор-ская задолжен-ность на 01.01.2017г.</t>
  </si>
  <si>
    <t>стоимость работ на 2017г.</t>
  </si>
  <si>
    <t>бюджет</t>
  </si>
  <si>
    <t>сумма от внесения платы за к/р граждан и арендаторами нежилых помещений</t>
  </si>
  <si>
    <t>Объекты с вводом площади в текущем году</t>
  </si>
  <si>
    <t>Объекты без ввода площади в текущем году</t>
  </si>
  <si>
    <t>Разработка проектной документации</t>
  </si>
  <si>
    <t>Затраты заказчика</t>
  </si>
  <si>
    <t>Итого:</t>
  </si>
  <si>
    <t>Всего:</t>
  </si>
  <si>
    <t>ул. Жилуновича,23</t>
  </si>
  <si>
    <t>ул. Жилуновича,37</t>
  </si>
  <si>
    <t>ул. Плеханова,1/50</t>
  </si>
  <si>
    <t>ул. Жилуновича,41</t>
  </si>
  <si>
    <t>пр-зд Голодеда,11</t>
  </si>
  <si>
    <t>пр-зд Голодеда,25</t>
  </si>
  <si>
    <t>пр. Партизанский,62</t>
  </si>
  <si>
    <t>пр. Партизанский,67</t>
  </si>
  <si>
    <t>.02.17</t>
  </si>
  <si>
    <t>.05.17</t>
  </si>
  <si>
    <t>.06.17</t>
  </si>
  <si>
    <t>.03.17</t>
  </si>
  <si>
    <t>.04.17</t>
  </si>
  <si>
    <t>.07.17</t>
  </si>
  <si>
    <t>.08.17</t>
  </si>
  <si>
    <t>ул. Варвашени,6/1</t>
  </si>
  <si>
    <t>ул. Варвашени,8/1</t>
  </si>
  <si>
    <t>ул. Варвашени,10</t>
  </si>
  <si>
    <t>ул. Варвашени,14</t>
  </si>
  <si>
    <t>ул. Ангарская,20/1</t>
  </si>
  <si>
    <t>ул. Ангарская,78</t>
  </si>
  <si>
    <t>ул. Ангарская,84</t>
  </si>
  <si>
    <t>ул. Ангарская,86</t>
  </si>
  <si>
    <t>ул. Кабушкина,76</t>
  </si>
  <si>
    <t>пр. Партизанский,56</t>
  </si>
  <si>
    <t>пр. Партизанский,58</t>
  </si>
  <si>
    <t>.10.16</t>
  </si>
  <si>
    <t>.01.17</t>
  </si>
  <si>
    <t>.12.16</t>
  </si>
  <si>
    <t>.11.16</t>
  </si>
  <si>
    <t>ул. Плеханова,31</t>
  </si>
  <si>
    <t>Объекты с вводом площади в текущем году, требующие дополнительное финансирование</t>
  </si>
  <si>
    <t>пр. Партизанский,30/2</t>
  </si>
  <si>
    <t>ул. Уборевича,20</t>
  </si>
  <si>
    <t>ул. Уборевича,34</t>
  </si>
  <si>
    <t>ул. Уборевича,36</t>
  </si>
  <si>
    <t>ул. Уборевича,44</t>
  </si>
  <si>
    <t>ул. Уборевича,48</t>
  </si>
  <si>
    <t>ул. Уборевича,56</t>
  </si>
  <si>
    <t>ул. Голодеда,51/1</t>
  </si>
  <si>
    <t>пр. Партизанский,104</t>
  </si>
  <si>
    <t>пр. Партизанский,105</t>
  </si>
  <si>
    <t>.09.17</t>
  </si>
  <si>
    <t>.12.17</t>
  </si>
  <si>
    <t>.01.18</t>
  </si>
  <si>
    <t>______________И.В. Гончарик</t>
  </si>
  <si>
    <t>Переходящие объекты с 2016 г. на 2017г.без ввода площади в текущем году</t>
  </si>
  <si>
    <t>ул. Жилуновича,27</t>
  </si>
  <si>
    <t>.02.18</t>
  </si>
  <si>
    <t>ул. Жилуновича,29</t>
  </si>
  <si>
    <t>ул. Жилуновича,31</t>
  </si>
  <si>
    <t>ул. Жилуновича,33</t>
  </si>
  <si>
    <t>ул. Жилуновича,35</t>
  </si>
  <si>
    <t>ул. Тухачевского,18</t>
  </si>
  <si>
    <t>.10.17</t>
  </si>
  <si>
    <t>.03.18</t>
  </si>
  <si>
    <t>ул. Тухачевского,24</t>
  </si>
  <si>
    <t>ул. Тухачевского,39</t>
  </si>
  <si>
    <t>ул. Тухачевского,45</t>
  </si>
  <si>
    <t>ул. Тухачевского,48</t>
  </si>
  <si>
    <t>ул. Филатова,3</t>
  </si>
  <si>
    <t>ул. Филатова,4</t>
  </si>
  <si>
    <t>ул. Филатова,3 а</t>
  </si>
  <si>
    <t>ул. Филатова,5</t>
  </si>
  <si>
    <t>ул. Филатова,5 а</t>
  </si>
  <si>
    <t>Главный инженер                                        В.М. Лебедь</t>
  </si>
  <si>
    <t>Модернизация ПДЗ</t>
  </si>
  <si>
    <t>Модернизация бойлеров, САР, разделение транзитов</t>
  </si>
  <si>
    <t>III квартал 2017г.</t>
  </si>
  <si>
    <t>IV квартал 2017г.</t>
  </si>
  <si>
    <t>I квартал 2018г.</t>
  </si>
  <si>
    <t>II квартал 2018г.</t>
  </si>
  <si>
    <t>II квартал 2017г.</t>
  </si>
  <si>
    <t>I квартал 2017г.</t>
  </si>
  <si>
    <t>Объекты с вводом площади в 2017году</t>
  </si>
  <si>
    <t>Объекты без ввода площади в 2017 году</t>
  </si>
  <si>
    <t>Объекты с вводом площади в 2017 году, требующие дополнительное финансирование</t>
  </si>
  <si>
    <t>Текущий график проведения капитального ремонта коммунального унитарного предприятия "Жилищное коммунальное хозяйство Заводского района г.Минска" в 2017 году</t>
  </si>
  <si>
    <t>Адрес</t>
  </si>
  <si>
    <t>Общая площадь квартир</t>
  </si>
  <si>
    <t>Планируемое начало проведения строительно-монтажных работ</t>
  </si>
  <si>
    <t>Планируемое окончание проведения строительно-монтажных работ</t>
  </si>
  <si>
    <t>Главный инженер</t>
  </si>
  <si>
    <t>В.М.Лебедь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</si>
</sst>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color indexed="48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4" fontId="4" fillId="33" borderId="1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14" xfId="0" applyFont="1" applyBorder="1" applyAlignment="1">
      <alignment/>
    </xf>
    <xf numFmtId="3" fontId="11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1" fillId="0" borderId="20" xfId="0" applyFont="1" applyBorder="1" applyAlignment="1">
      <alignment/>
    </xf>
    <xf numFmtId="3" fontId="11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1" fillId="0" borderId="23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1" fillId="0" borderId="23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1" fillId="0" borderId="24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zoomScale="80" zoomScaleNormal="80" zoomScalePageLayoutView="0" workbookViewId="0" topLeftCell="A52">
      <selection activeCell="A70" sqref="A70:N82"/>
    </sheetView>
  </sheetViews>
  <sheetFormatPr defaultColWidth="9.00390625" defaultRowHeight="12.75"/>
  <cols>
    <col min="1" max="1" width="3.25390625" style="0" customWidth="1"/>
    <col min="2" max="2" width="17.25390625" style="0" customWidth="1"/>
    <col min="3" max="3" width="8.125" style="0" customWidth="1"/>
    <col min="4" max="5" width="7.875" style="0" customWidth="1"/>
    <col min="6" max="6" width="8.375" style="0" customWidth="1"/>
    <col min="7" max="7" width="13.00390625" style="0" customWidth="1"/>
    <col min="8" max="8" width="12.75390625" style="0" bestFit="1" customWidth="1"/>
    <col min="9" max="9" width="12.375" style="0" customWidth="1"/>
    <col min="10" max="10" width="13.125" style="0" customWidth="1"/>
    <col min="11" max="11" width="10.75390625" style="0" customWidth="1"/>
    <col min="12" max="12" width="11.75390625" style="0" customWidth="1"/>
    <col min="14" max="14" width="13.375" style="0" customWidth="1"/>
  </cols>
  <sheetData>
    <row r="1" spans="1:11" ht="12.75">
      <c r="A1" t="s">
        <v>0</v>
      </c>
      <c r="F1" t="s">
        <v>0</v>
      </c>
      <c r="K1" t="s">
        <v>1</v>
      </c>
    </row>
    <row r="2" spans="1:11" ht="12.75">
      <c r="A2" t="s">
        <v>2</v>
      </c>
      <c r="F2" t="s">
        <v>3</v>
      </c>
      <c r="K2" t="s">
        <v>6</v>
      </c>
    </row>
    <row r="3" ht="12.75">
      <c r="F3" t="s">
        <v>4</v>
      </c>
    </row>
    <row r="4" spans="1:11" ht="12.75">
      <c r="A4" t="s">
        <v>79</v>
      </c>
      <c r="F4" t="s">
        <v>5</v>
      </c>
      <c r="K4" t="s">
        <v>7</v>
      </c>
    </row>
    <row r="8" spans="1:14" ht="18.75">
      <c r="A8" s="98" t="s">
        <v>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8.75">
      <c r="A9" s="98" t="s">
        <v>9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ht="13.5" thickBot="1"/>
    <row r="11" spans="1:14" ht="13.5" thickBot="1">
      <c r="A11" s="95" t="s">
        <v>10</v>
      </c>
      <c r="B11" s="95" t="s">
        <v>11</v>
      </c>
      <c r="C11" s="95" t="s">
        <v>12</v>
      </c>
      <c r="D11" s="95" t="s">
        <v>13</v>
      </c>
      <c r="E11" s="99" t="s">
        <v>14</v>
      </c>
      <c r="F11" s="100"/>
      <c r="G11" s="99" t="s">
        <v>17</v>
      </c>
      <c r="H11" s="100"/>
      <c r="I11" s="95" t="s">
        <v>20</v>
      </c>
      <c r="J11" s="105" t="s">
        <v>21</v>
      </c>
      <c r="K11" s="106"/>
      <c r="L11" s="106"/>
      <c r="M11" s="106"/>
      <c r="N11" s="107"/>
    </row>
    <row r="12" spans="1:14" ht="13.5" thickBot="1">
      <c r="A12" s="96"/>
      <c r="B12" s="96"/>
      <c r="C12" s="96"/>
      <c r="D12" s="96"/>
      <c r="E12" s="101"/>
      <c r="F12" s="102"/>
      <c r="G12" s="101"/>
      <c r="H12" s="102"/>
      <c r="I12" s="96"/>
      <c r="J12" s="105" t="s">
        <v>22</v>
      </c>
      <c r="K12" s="106"/>
      <c r="L12" s="106"/>
      <c r="M12" s="106"/>
      <c r="N12" s="107"/>
    </row>
    <row r="13" spans="1:14" ht="19.5" customHeight="1" thickBot="1">
      <c r="A13" s="96"/>
      <c r="B13" s="96"/>
      <c r="C13" s="96"/>
      <c r="D13" s="96"/>
      <c r="E13" s="103"/>
      <c r="F13" s="104"/>
      <c r="G13" s="103"/>
      <c r="H13" s="104"/>
      <c r="I13" s="96"/>
      <c r="J13" s="95" t="s">
        <v>23</v>
      </c>
      <c r="K13" s="95" t="s">
        <v>24</v>
      </c>
      <c r="L13" s="105" t="s">
        <v>25</v>
      </c>
      <c r="M13" s="108"/>
      <c r="N13" s="109"/>
    </row>
    <row r="14" spans="1:14" ht="12.75">
      <c r="A14" s="96"/>
      <c r="B14" s="96"/>
      <c r="C14" s="96"/>
      <c r="D14" s="96"/>
      <c r="E14" s="95" t="s">
        <v>15</v>
      </c>
      <c r="F14" s="95" t="s">
        <v>16</v>
      </c>
      <c r="G14" s="95" t="s">
        <v>18</v>
      </c>
      <c r="H14" s="95" t="s">
        <v>19</v>
      </c>
      <c r="I14" s="96"/>
      <c r="J14" s="96"/>
      <c r="K14" s="96"/>
      <c r="L14" s="95" t="s">
        <v>26</v>
      </c>
      <c r="M14" s="99" t="s">
        <v>27</v>
      </c>
      <c r="N14" s="112"/>
    </row>
    <row r="15" spans="1:14" ht="12.7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110"/>
      <c r="M15" s="113"/>
      <c r="N15" s="114"/>
    </row>
    <row r="16" spans="1:14" ht="13.5" thickBo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111"/>
      <c r="M16" s="115"/>
      <c r="N16" s="116"/>
    </row>
    <row r="17" spans="1:14" ht="12.75">
      <c r="A17" s="4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2">
        <v>12</v>
      </c>
      <c r="M17" s="117">
        <v>13</v>
      </c>
      <c r="N17" s="118"/>
    </row>
    <row r="18" spans="1:14" ht="12.75">
      <c r="A18" s="81" t="s">
        <v>28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</row>
    <row r="19" spans="1:14" ht="12.75">
      <c r="A19" s="26">
        <v>1</v>
      </c>
      <c r="B19" s="9" t="s">
        <v>34</v>
      </c>
      <c r="C19" s="10">
        <v>2597</v>
      </c>
      <c r="D19" s="10">
        <v>2597</v>
      </c>
      <c r="E19" s="11" t="s">
        <v>42</v>
      </c>
      <c r="F19" s="11" t="s">
        <v>43</v>
      </c>
      <c r="G19" s="12">
        <v>437300</v>
      </c>
      <c r="H19" s="23">
        <v>354996.65</v>
      </c>
      <c r="I19" s="12">
        <v>0</v>
      </c>
      <c r="J19" s="12">
        <f>SUM(K19+L19+M19)</f>
        <v>354996.65</v>
      </c>
      <c r="K19" s="12">
        <v>0</v>
      </c>
      <c r="L19" s="12">
        <v>200000</v>
      </c>
      <c r="M19" s="79">
        <v>154996.65</v>
      </c>
      <c r="N19" s="80"/>
    </row>
    <row r="20" spans="1:14" ht="12.75">
      <c r="A20" s="26">
        <v>2</v>
      </c>
      <c r="B20" s="9" t="s">
        <v>35</v>
      </c>
      <c r="C20" s="10">
        <v>3197</v>
      </c>
      <c r="D20" s="10">
        <v>3197</v>
      </c>
      <c r="E20" s="11" t="s">
        <v>45</v>
      </c>
      <c r="F20" s="11" t="s">
        <v>44</v>
      </c>
      <c r="G20" s="12">
        <v>538400</v>
      </c>
      <c r="H20" s="12">
        <v>538400</v>
      </c>
      <c r="I20" s="12">
        <v>0</v>
      </c>
      <c r="J20" s="12">
        <f aca="true" t="shared" si="0" ref="J20:J25">SUM(K20+L20+M20)</f>
        <v>538400</v>
      </c>
      <c r="K20" s="12">
        <v>0</v>
      </c>
      <c r="L20" s="12">
        <v>438400</v>
      </c>
      <c r="M20" s="79">
        <v>100000</v>
      </c>
      <c r="N20" s="80"/>
    </row>
    <row r="21" spans="1:14" ht="12.75">
      <c r="A21" s="26">
        <v>3</v>
      </c>
      <c r="B21" s="9" t="s">
        <v>36</v>
      </c>
      <c r="C21" s="10">
        <v>2898</v>
      </c>
      <c r="D21" s="10">
        <v>2898</v>
      </c>
      <c r="E21" s="11" t="s">
        <v>46</v>
      </c>
      <c r="F21" s="11" t="s">
        <v>47</v>
      </c>
      <c r="G21" s="12">
        <v>476000</v>
      </c>
      <c r="H21" s="12">
        <v>476000</v>
      </c>
      <c r="I21" s="12">
        <v>0</v>
      </c>
      <c r="J21" s="12">
        <f t="shared" si="0"/>
        <v>476000</v>
      </c>
      <c r="K21" s="12">
        <v>0</v>
      </c>
      <c r="L21" s="12">
        <v>200000</v>
      </c>
      <c r="M21" s="79">
        <v>276000</v>
      </c>
      <c r="N21" s="80"/>
    </row>
    <row r="22" spans="1:14" ht="12.75">
      <c r="A22" s="26">
        <v>4</v>
      </c>
      <c r="B22" s="9" t="s">
        <v>37</v>
      </c>
      <c r="C22" s="10">
        <v>2567</v>
      </c>
      <c r="D22" s="10">
        <v>2567</v>
      </c>
      <c r="E22" s="11" t="s">
        <v>46</v>
      </c>
      <c r="F22" s="11" t="s">
        <v>47</v>
      </c>
      <c r="G22" s="12">
        <v>432300</v>
      </c>
      <c r="H22" s="12">
        <v>432300</v>
      </c>
      <c r="I22" s="12">
        <v>0</v>
      </c>
      <c r="J22" s="12">
        <f t="shared" si="0"/>
        <v>432300</v>
      </c>
      <c r="K22" s="12">
        <v>0</v>
      </c>
      <c r="L22" s="12">
        <v>382300</v>
      </c>
      <c r="M22" s="79">
        <v>50000</v>
      </c>
      <c r="N22" s="80"/>
    </row>
    <row r="23" spans="1:14" ht="12.75">
      <c r="A23" s="26">
        <v>5</v>
      </c>
      <c r="B23" s="9" t="s">
        <v>38</v>
      </c>
      <c r="C23" s="10">
        <v>5654</v>
      </c>
      <c r="D23" s="10">
        <v>5654</v>
      </c>
      <c r="E23" s="11" t="s">
        <v>46</v>
      </c>
      <c r="F23" s="11" t="s">
        <v>48</v>
      </c>
      <c r="G23" s="12">
        <v>928700</v>
      </c>
      <c r="H23" s="12">
        <v>928700</v>
      </c>
      <c r="I23" s="12">
        <v>0</v>
      </c>
      <c r="J23" s="12">
        <f t="shared" si="0"/>
        <v>928700</v>
      </c>
      <c r="K23" s="12">
        <v>0</v>
      </c>
      <c r="L23" s="12">
        <v>600000</v>
      </c>
      <c r="M23" s="79">
        <v>328700</v>
      </c>
      <c r="N23" s="80"/>
    </row>
    <row r="24" spans="1:14" ht="12.75">
      <c r="A24" s="26">
        <v>6</v>
      </c>
      <c r="B24" s="9" t="s">
        <v>39</v>
      </c>
      <c r="C24" s="10">
        <v>5734</v>
      </c>
      <c r="D24" s="10">
        <v>5734</v>
      </c>
      <c r="E24" s="11" t="s">
        <v>46</v>
      </c>
      <c r="F24" s="11" t="s">
        <v>47</v>
      </c>
      <c r="G24" s="12">
        <v>941900</v>
      </c>
      <c r="H24" s="12">
        <v>941900</v>
      </c>
      <c r="I24" s="12">
        <v>0</v>
      </c>
      <c r="J24" s="12">
        <f t="shared" si="0"/>
        <v>941900</v>
      </c>
      <c r="K24" s="12">
        <v>0</v>
      </c>
      <c r="L24" s="12">
        <v>570535</v>
      </c>
      <c r="M24" s="79">
        <v>371365</v>
      </c>
      <c r="N24" s="80"/>
    </row>
    <row r="25" spans="1:14" ht="12.75" customHeight="1">
      <c r="A25" s="26">
        <v>7</v>
      </c>
      <c r="B25" s="35" t="s">
        <v>40</v>
      </c>
      <c r="C25" s="10">
        <v>2465</v>
      </c>
      <c r="D25" s="10">
        <v>2465</v>
      </c>
      <c r="E25" s="11" t="s">
        <v>43</v>
      </c>
      <c r="F25" s="11" t="s">
        <v>48</v>
      </c>
      <c r="G25" s="12">
        <v>420500</v>
      </c>
      <c r="H25" s="12">
        <v>420500</v>
      </c>
      <c r="I25" s="12">
        <v>0</v>
      </c>
      <c r="J25" s="12">
        <f t="shared" si="0"/>
        <v>420500</v>
      </c>
      <c r="K25" s="12">
        <v>0</v>
      </c>
      <c r="L25" s="12">
        <v>336543</v>
      </c>
      <c r="M25" s="79">
        <v>83957</v>
      </c>
      <c r="N25" s="80"/>
    </row>
    <row r="26" spans="1:14" ht="12.75" customHeight="1">
      <c r="A26" s="26">
        <v>8</v>
      </c>
      <c r="B26" s="35" t="s">
        <v>41</v>
      </c>
      <c r="C26" s="10">
        <v>10705</v>
      </c>
      <c r="D26" s="10">
        <v>10705</v>
      </c>
      <c r="E26" s="11" t="s">
        <v>43</v>
      </c>
      <c r="F26" s="11" t="s">
        <v>48</v>
      </c>
      <c r="G26" s="12">
        <v>1808600</v>
      </c>
      <c r="H26" s="12">
        <v>1808600</v>
      </c>
      <c r="I26" s="12">
        <v>0</v>
      </c>
      <c r="J26" s="12">
        <f>SUM(K26+L26+M26)</f>
        <v>1010520.83</v>
      </c>
      <c r="K26" s="12">
        <v>0</v>
      </c>
      <c r="L26" s="12">
        <v>850000</v>
      </c>
      <c r="M26" s="79">
        <v>160520.83</v>
      </c>
      <c r="N26" s="80"/>
    </row>
    <row r="27" spans="1:14" ht="12.75">
      <c r="A27" s="5"/>
      <c r="B27" s="3" t="s">
        <v>32</v>
      </c>
      <c r="C27" s="14">
        <f>SUM(C19:C26)</f>
        <v>35817</v>
      </c>
      <c r="D27" s="14">
        <f>SUM(D19:D26)</f>
        <v>35817</v>
      </c>
      <c r="E27" s="15"/>
      <c r="F27" s="15"/>
      <c r="G27" s="16">
        <f aca="true" t="shared" si="1" ref="G27:L27">SUM(G19:G26)</f>
        <v>5983700</v>
      </c>
      <c r="H27" s="16">
        <f t="shared" si="1"/>
        <v>5901396.65</v>
      </c>
      <c r="I27" s="16">
        <f t="shared" si="1"/>
        <v>0</v>
      </c>
      <c r="J27" s="16">
        <f t="shared" si="1"/>
        <v>5103317.4799999995</v>
      </c>
      <c r="K27" s="16">
        <f t="shared" si="1"/>
        <v>0</v>
      </c>
      <c r="L27" s="16">
        <f t="shared" si="1"/>
        <v>3577778</v>
      </c>
      <c r="M27" s="87">
        <f>SUM(M19:N26)</f>
        <v>1525539.48</v>
      </c>
      <c r="N27" s="88"/>
    </row>
    <row r="28" spans="1:14" ht="12.75">
      <c r="A28" s="81" t="s">
        <v>80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3"/>
    </row>
    <row r="29" spans="1:14" ht="12.75">
      <c r="A29" s="27">
        <v>1</v>
      </c>
      <c r="B29" s="13" t="s">
        <v>49</v>
      </c>
      <c r="C29" s="18">
        <v>3149</v>
      </c>
      <c r="D29" s="18">
        <v>0</v>
      </c>
      <c r="E29" s="18" t="s">
        <v>60</v>
      </c>
      <c r="F29" s="18" t="s">
        <v>61</v>
      </c>
      <c r="G29" s="17">
        <v>493186</v>
      </c>
      <c r="H29" s="24">
        <v>479040.34</v>
      </c>
      <c r="I29" s="24">
        <v>266630.72</v>
      </c>
      <c r="J29" s="17">
        <f>SUM(L29+K29+M29)</f>
        <v>212409.62</v>
      </c>
      <c r="K29" s="17">
        <v>0</v>
      </c>
      <c r="L29" s="17">
        <v>150000</v>
      </c>
      <c r="M29" s="77">
        <v>62409.62</v>
      </c>
      <c r="N29" s="78"/>
    </row>
    <row r="30" spans="1:14" ht="12.75">
      <c r="A30" s="27">
        <v>2</v>
      </c>
      <c r="B30" s="13" t="s">
        <v>50</v>
      </c>
      <c r="C30" s="18">
        <v>2913</v>
      </c>
      <c r="D30" s="18">
        <v>0</v>
      </c>
      <c r="E30" s="18" t="s">
        <v>60</v>
      </c>
      <c r="F30" s="18" t="s">
        <v>61</v>
      </c>
      <c r="G30" s="17">
        <v>454174</v>
      </c>
      <c r="H30" s="24">
        <v>524288</v>
      </c>
      <c r="I30" s="24">
        <v>297431.37</v>
      </c>
      <c r="J30" s="17">
        <f aca="true" t="shared" si="2" ref="J30:J39">SUM(L30+K30+M30)</f>
        <v>226856.63</v>
      </c>
      <c r="K30" s="17">
        <v>0</v>
      </c>
      <c r="L30" s="17">
        <v>176997</v>
      </c>
      <c r="M30" s="77">
        <v>49859.63</v>
      </c>
      <c r="N30" s="78"/>
    </row>
    <row r="31" spans="1:14" ht="12.75">
      <c r="A31" s="27">
        <v>3</v>
      </c>
      <c r="B31" s="13" t="s">
        <v>51</v>
      </c>
      <c r="C31" s="18">
        <v>3134</v>
      </c>
      <c r="D31" s="18">
        <v>0</v>
      </c>
      <c r="E31" s="18" t="s">
        <v>60</v>
      </c>
      <c r="F31" s="18" t="s">
        <v>61</v>
      </c>
      <c r="G31" s="17">
        <v>445835.37</v>
      </c>
      <c r="H31" s="24">
        <v>439193.69</v>
      </c>
      <c r="I31" s="24">
        <v>163491.94</v>
      </c>
      <c r="J31" s="17">
        <f t="shared" si="2"/>
        <v>275701.75</v>
      </c>
      <c r="K31" s="17">
        <v>0</v>
      </c>
      <c r="L31" s="17">
        <v>200000</v>
      </c>
      <c r="M31" s="77">
        <v>75701.75</v>
      </c>
      <c r="N31" s="78"/>
    </row>
    <row r="32" spans="1:14" ht="12.75">
      <c r="A32" s="27">
        <v>4</v>
      </c>
      <c r="B32" s="13" t="s">
        <v>52</v>
      </c>
      <c r="C32" s="18">
        <v>3113</v>
      </c>
      <c r="D32" s="18">
        <v>0</v>
      </c>
      <c r="E32" s="18" t="s">
        <v>60</v>
      </c>
      <c r="F32" s="18" t="s">
        <v>61</v>
      </c>
      <c r="G32" s="17">
        <v>308533.29</v>
      </c>
      <c r="H32" s="24">
        <v>435130.92</v>
      </c>
      <c r="I32" s="24">
        <v>167526.68</v>
      </c>
      <c r="J32" s="17">
        <f t="shared" si="2"/>
        <v>267604.24</v>
      </c>
      <c r="K32" s="17">
        <v>0</v>
      </c>
      <c r="L32" s="17">
        <v>200000</v>
      </c>
      <c r="M32" s="77">
        <v>67604.24</v>
      </c>
      <c r="N32" s="78"/>
    </row>
    <row r="33" spans="1:14" ht="12.75">
      <c r="A33" s="27">
        <v>5</v>
      </c>
      <c r="B33" s="13" t="s">
        <v>53</v>
      </c>
      <c r="C33" s="18">
        <v>3023</v>
      </c>
      <c r="D33" s="18">
        <v>0</v>
      </c>
      <c r="E33" s="18" t="s">
        <v>62</v>
      </c>
      <c r="F33" s="18" t="s">
        <v>45</v>
      </c>
      <c r="G33" s="17">
        <v>459757</v>
      </c>
      <c r="H33" s="24">
        <v>469177.72</v>
      </c>
      <c r="I33" s="24">
        <v>18269.63</v>
      </c>
      <c r="J33" s="17">
        <f t="shared" si="2"/>
        <v>450908.08999999997</v>
      </c>
      <c r="K33" s="17">
        <v>0</v>
      </c>
      <c r="L33" s="17">
        <v>350000</v>
      </c>
      <c r="M33" s="77">
        <v>100908.09</v>
      </c>
      <c r="N33" s="78"/>
    </row>
    <row r="34" spans="1:14" ht="12.75">
      <c r="A34" s="27">
        <v>6</v>
      </c>
      <c r="B34" s="13" t="s">
        <v>54</v>
      </c>
      <c r="C34" s="18">
        <v>4337</v>
      </c>
      <c r="D34" s="18">
        <v>0</v>
      </c>
      <c r="E34" s="18" t="s">
        <v>62</v>
      </c>
      <c r="F34" s="18" t="s">
        <v>46</v>
      </c>
      <c r="G34" s="17">
        <v>660490</v>
      </c>
      <c r="H34" s="24">
        <v>522874.81</v>
      </c>
      <c r="I34" s="24">
        <v>18427.17</v>
      </c>
      <c r="J34" s="17">
        <f t="shared" si="2"/>
        <v>504447.64</v>
      </c>
      <c r="K34" s="17">
        <v>0</v>
      </c>
      <c r="L34" s="17">
        <v>400000</v>
      </c>
      <c r="M34" s="77">
        <v>104447.64</v>
      </c>
      <c r="N34" s="78"/>
    </row>
    <row r="35" spans="1:14" ht="12.75">
      <c r="A35" s="27">
        <v>7</v>
      </c>
      <c r="B35" s="13" t="s">
        <v>55</v>
      </c>
      <c r="C35" s="18">
        <v>3178</v>
      </c>
      <c r="D35" s="18">
        <v>0</v>
      </c>
      <c r="E35" s="18" t="s">
        <v>63</v>
      </c>
      <c r="F35" s="18" t="s">
        <v>48</v>
      </c>
      <c r="G35" s="17">
        <v>552028</v>
      </c>
      <c r="H35" s="24">
        <v>464235.59</v>
      </c>
      <c r="I35" s="24">
        <v>51198.96</v>
      </c>
      <c r="J35" s="17">
        <f t="shared" si="2"/>
        <v>413036.63</v>
      </c>
      <c r="K35" s="17">
        <v>0</v>
      </c>
      <c r="L35" s="17">
        <v>350000</v>
      </c>
      <c r="M35" s="77">
        <v>63036.63</v>
      </c>
      <c r="N35" s="78"/>
    </row>
    <row r="36" spans="1:14" ht="12.75">
      <c r="A36" s="27">
        <v>8</v>
      </c>
      <c r="B36" s="13" t="s">
        <v>56</v>
      </c>
      <c r="C36" s="18">
        <v>7816</v>
      </c>
      <c r="D36" s="18">
        <v>0</v>
      </c>
      <c r="E36" s="18" t="s">
        <v>62</v>
      </c>
      <c r="F36" s="18" t="s">
        <v>46</v>
      </c>
      <c r="G36" s="17">
        <v>1333292.36</v>
      </c>
      <c r="H36" s="24">
        <v>762756.82</v>
      </c>
      <c r="I36" s="24">
        <v>39374.32</v>
      </c>
      <c r="J36" s="17">
        <f t="shared" si="2"/>
        <v>723382.5</v>
      </c>
      <c r="K36" s="17">
        <v>0</v>
      </c>
      <c r="L36" s="17">
        <v>600000</v>
      </c>
      <c r="M36" s="77">
        <v>123382.5</v>
      </c>
      <c r="N36" s="78"/>
    </row>
    <row r="37" spans="1:14" ht="12.75">
      <c r="A37" s="27">
        <v>9</v>
      </c>
      <c r="B37" s="13" t="s">
        <v>57</v>
      </c>
      <c r="C37" s="18">
        <v>3508</v>
      </c>
      <c r="D37" s="18">
        <v>0</v>
      </c>
      <c r="E37" s="18" t="s">
        <v>63</v>
      </c>
      <c r="F37" s="18" t="s">
        <v>45</v>
      </c>
      <c r="G37" s="17">
        <v>549085</v>
      </c>
      <c r="H37" s="24">
        <v>594950.65</v>
      </c>
      <c r="I37" s="24">
        <v>75564.32</v>
      </c>
      <c r="J37" s="17">
        <f t="shared" si="2"/>
        <v>519386.33</v>
      </c>
      <c r="K37" s="17">
        <v>0</v>
      </c>
      <c r="L37" s="17">
        <v>400000</v>
      </c>
      <c r="M37" s="77">
        <v>119386.33</v>
      </c>
      <c r="N37" s="78"/>
    </row>
    <row r="38" spans="1:14" ht="12.75">
      <c r="A38" s="27">
        <v>10</v>
      </c>
      <c r="B38" s="13" t="s">
        <v>58</v>
      </c>
      <c r="C38" s="18">
        <v>3635</v>
      </c>
      <c r="D38" s="18">
        <v>0</v>
      </c>
      <c r="E38" s="18" t="s">
        <v>62</v>
      </c>
      <c r="F38" s="18" t="s">
        <v>45</v>
      </c>
      <c r="G38" s="17">
        <v>612152</v>
      </c>
      <c r="H38" s="24">
        <v>442745.22</v>
      </c>
      <c r="I38" s="24">
        <v>19163.76</v>
      </c>
      <c r="J38" s="17">
        <f t="shared" si="2"/>
        <v>423581.46</v>
      </c>
      <c r="K38" s="17">
        <v>0</v>
      </c>
      <c r="L38" s="17">
        <v>350000</v>
      </c>
      <c r="M38" s="77">
        <v>73581.46</v>
      </c>
      <c r="N38" s="78"/>
    </row>
    <row r="39" spans="1:14" ht="12.75">
      <c r="A39" s="27">
        <v>11</v>
      </c>
      <c r="B39" s="13" t="s">
        <v>59</v>
      </c>
      <c r="C39" s="18">
        <v>3775</v>
      </c>
      <c r="D39" s="18">
        <v>0</v>
      </c>
      <c r="E39" s="18" t="s">
        <v>62</v>
      </c>
      <c r="F39" s="18" t="s">
        <v>45</v>
      </c>
      <c r="G39" s="17">
        <v>620093</v>
      </c>
      <c r="H39" s="24">
        <v>450042.93</v>
      </c>
      <c r="I39" s="24">
        <v>19500.3</v>
      </c>
      <c r="J39" s="17">
        <f t="shared" si="2"/>
        <v>430542.63</v>
      </c>
      <c r="K39" s="17">
        <v>0</v>
      </c>
      <c r="L39" s="17">
        <v>370000</v>
      </c>
      <c r="M39" s="77">
        <v>60542.63</v>
      </c>
      <c r="N39" s="78"/>
    </row>
    <row r="40" spans="1:14" ht="12.75">
      <c r="A40" s="5"/>
      <c r="B40" s="3" t="s">
        <v>32</v>
      </c>
      <c r="C40" s="14">
        <f>SUM(C29:C39)</f>
        <v>41581</v>
      </c>
      <c r="D40" s="14">
        <f>SUM(D29:D39)</f>
        <v>0</v>
      </c>
      <c r="E40" s="14"/>
      <c r="F40" s="14"/>
      <c r="G40" s="16">
        <f aca="true" t="shared" si="3" ref="G40:L40">SUM(G29:G39)</f>
        <v>6488626.0200000005</v>
      </c>
      <c r="H40" s="16">
        <f t="shared" si="3"/>
        <v>5584436.6899999995</v>
      </c>
      <c r="I40" s="16">
        <f t="shared" si="3"/>
        <v>1136579.17</v>
      </c>
      <c r="J40" s="16">
        <f t="shared" si="3"/>
        <v>4447857.5200000005</v>
      </c>
      <c r="K40" s="16">
        <f t="shared" si="3"/>
        <v>0</v>
      </c>
      <c r="L40" s="16">
        <f t="shared" si="3"/>
        <v>3546997</v>
      </c>
      <c r="M40" s="85">
        <f>SUM(M29:N39)</f>
        <v>900860.5199999999</v>
      </c>
      <c r="N40" s="86"/>
    </row>
    <row r="41" spans="1:14" ht="12.75">
      <c r="A41" s="81" t="s">
        <v>29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3"/>
    </row>
    <row r="42" spans="1:14" ht="12.75">
      <c r="A42" s="27">
        <v>1</v>
      </c>
      <c r="B42" s="32" t="s">
        <v>81</v>
      </c>
      <c r="C42" s="33">
        <v>1897</v>
      </c>
      <c r="D42" s="33">
        <v>0</v>
      </c>
      <c r="E42" s="33" t="s">
        <v>76</v>
      </c>
      <c r="F42" s="33" t="s">
        <v>82</v>
      </c>
      <c r="G42" s="24">
        <v>341500</v>
      </c>
      <c r="H42" s="24">
        <v>341500</v>
      </c>
      <c r="I42" s="24">
        <v>0</v>
      </c>
      <c r="J42" s="17">
        <v>0</v>
      </c>
      <c r="K42" s="17">
        <v>0</v>
      </c>
      <c r="L42" s="17">
        <v>0</v>
      </c>
      <c r="M42" s="77">
        <v>0</v>
      </c>
      <c r="N42" s="78"/>
    </row>
    <row r="43" spans="1:14" ht="12.75">
      <c r="A43" s="27">
        <v>2</v>
      </c>
      <c r="B43" s="32" t="s">
        <v>83</v>
      </c>
      <c r="C43" s="33">
        <v>1280</v>
      </c>
      <c r="D43" s="33">
        <v>0</v>
      </c>
      <c r="E43" s="33" t="s">
        <v>76</v>
      </c>
      <c r="F43" s="33" t="s">
        <v>82</v>
      </c>
      <c r="G43" s="24">
        <v>230400</v>
      </c>
      <c r="H43" s="24">
        <v>230400</v>
      </c>
      <c r="I43" s="24">
        <v>0</v>
      </c>
      <c r="J43" s="17">
        <f>SUM(L43+K43+M43)</f>
        <v>0</v>
      </c>
      <c r="K43" s="17">
        <v>0</v>
      </c>
      <c r="L43" s="17">
        <v>0</v>
      </c>
      <c r="M43" s="77">
        <v>0</v>
      </c>
      <c r="N43" s="78"/>
    </row>
    <row r="44" spans="1:14" ht="12.75">
      <c r="A44" s="27">
        <v>3</v>
      </c>
      <c r="B44" s="32" t="s">
        <v>84</v>
      </c>
      <c r="C44" s="33">
        <v>1939</v>
      </c>
      <c r="D44" s="33">
        <v>0</v>
      </c>
      <c r="E44" s="33" t="s">
        <v>76</v>
      </c>
      <c r="F44" s="33" t="s">
        <v>82</v>
      </c>
      <c r="G44" s="24">
        <v>326500</v>
      </c>
      <c r="H44" s="24">
        <v>326500</v>
      </c>
      <c r="I44" s="24">
        <v>0</v>
      </c>
      <c r="J44" s="17">
        <f>SUM(L44+K44+M44)</f>
        <v>0</v>
      </c>
      <c r="K44" s="17">
        <v>0</v>
      </c>
      <c r="L44" s="17">
        <v>0</v>
      </c>
      <c r="M44" s="77">
        <v>0</v>
      </c>
      <c r="N44" s="78"/>
    </row>
    <row r="45" spans="1:14" ht="12.75">
      <c r="A45" s="27">
        <v>4</v>
      </c>
      <c r="B45" s="32" t="s">
        <v>85</v>
      </c>
      <c r="C45" s="33">
        <v>2315</v>
      </c>
      <c r="D45" s="33">
        <v>0</v>
      </c>
      <c r="E45" s="33" t="s">
        <v>76</v>
      </c>
      <c r="F45" s="33" t="s">
        <v>82</v>
      </c>
      <c r="G45" s="24">
        <v>416700</v>
      </c>
      <c r="H45" s="24">
        <v>416700</v>
      </c>
      <c r="I45" s="24">
        <v>0</v>
      </c>
      <c r="J45" s="17">
        <f>SUM(L45+K45+M45)</f>
        <v>0</v>
      </c>
      <c r="K45" s="17">
        <v>0</v>
      </c>
      <c r="L45" s="17">
        <v>0</v>
      </c>
      <c r="M45" s="77">
        <v>0</v>
      </c>
      <c r="N45" s="78"/>
    </row>
    <row r="46" spans="1:14" ht="12.75">
      <c r="A46" s="27">
        <v>5</v>
      </c>
      <c r="B46" s="32" t="s">
        <v>86</v>
      </c>
      <c r="C46" s="33">
        <v>1876</v>
      </c>
      <c r="D46" s="33">
        <v>0</v>
      </c>
      <c r="E46" s="33" t="s">
        <v>76</v>
      </c>
      <c r="F46" s="33" t="s">
        <v>82</v>
      </c>
      <c r="G46" s="24">
        <v>337700</v>
      </c>
      <c r="H46" s="24">
        <v>337700</v>
      </c>
      <c r="I46" s="24">
        <v>0</v>
      </c>
      <c r="J46" s="17">
        <f aca="true" t="shared" si="4" ref="J46:J55">SUM(L46+K46+M46)</f>
        <v>0</v>
      </c>
      <c r="K46" s="17">
        <v>0</v>
      </c>
      <c r="L46" s="17">
        <v>0</v>
      </c>
      <c r="M46" s="77">
        <v>0</v>
      </c>
      <c r="N46" s="78"/>
    </row>
    <row r="47" spans="1:14" ht="12.75">
      <c r="A47" s="27">
        <v>6</v>
      </c>
      <c r="B47" s="32" t="s">
        <v>87</v>
      </c>
      <c r="C47" s="33">
        <v>2755</v>
      </c>
      <c r="D47" s="33">
        <v>0</v>
      </c>
      <c r="E47" s="33" t="s">
        <v>88</v>
      </c>
      <c r="F47" s="33" t="s">
        <v>89</v>
      </c>
      <c r="G47" s="24">
        <v>495900</v>
      </c>
      <c r="H47" s="24">
        <v>495900</v>
      </c>
      <c r="I47" s="24">
        <v>0</v>
      </c>
      <c r="J47" s="17">
        <f t="shared" si="4"/>
        <v>0</v>
      </c>
      <c r="K47" s="17">
        <v>0</v>
      </c>
      <c r="L47" s="17">
        <v>0</v>
      </c>
      <c r="M47" s="77">
        <v>0</v>
      </c>
      <c r="N47" s="78"/>
    </row>
    <row r="48" spans="1:14" ht="12.75">
      <c r="A48" s="27">
        <v>7</v>
      </c>
      <c r="B48" s="32" t="s">
        <v>90</v>
      </c>
      <c r="C48" s="33">
        <v>1276</v>
      </c>
      <c r="D48" s="33">
        <v>0</v>
      </c>
      <c r="E48" s="33" t="s">
        <v>88</v>
      </c>
      <c r="F48" s="33" t="s">
        <v>89</v>
      </c>
      <c r="G48" s="24">
        <v>229700</v>
      </c>
      <c r="H48" s="24">
        <v>229700</v>
      </c>
      <c r="I48" s="24">
        <v>0</v>
      </c>
      <c r="J48" s="17">
        <f t="shared" si="4"/>
        <v>0</v>
      </c>
      <c r="K48" s="17">
        <v>0</v>
      </c>
      <c r="L48" s="17">
        <v>0</v>
      </c>
      <c r="M48" s="77">
        <v>0</v>
      </c>
      <c r="N48" s="78"/>
    </row>
    <row r="49" spans="1:14" ht="12.75">
      <c r="A49" s="27">
        <v>8</v>
      </c>
      <c r="B49" s="32" t="s">
        <v>91</v>
      </c>
      <c r="C49" s="33">
        <v>2568</v>
      </c>
      <c r="D49" s="33">
        <v>0</v>
      </c>
      <c r="E49" s="33" t="s">
        <v>88</v>
      </c>
      <c r="F49" s="33" t="s">
        <v>89</v>
      </c>
      <c r="G49" s="24">
        <v>462200</v>
      </c>
      <c r="H49" s="24">
        <v>462200</v>
      </c>
      <c r="I49" s="24">
        <v>0</v>
      </c>
      <c r="J49" s="17">
        <f t="shared" si="4"/>
        <v>0</v>
      </c>
      <c r="K49" s="17">
        <v>0</v>
      </c>
      <c r="L49" s="17">
        <v>0</v>
      </c>
      <c r="M49" s="77">
        <v>0</v>
      </c>
      <c r="N49" s="78"/>
    </row>
    <row r="50" spans="1:14" ht="12.75">
      <c r="A50" s="27">
        <v>9</v>
      </c>
      <c r="B50" s="32" t="s">
        <v>92</v>
      </c>
      <c r="C50" s="33">
        <v>1793</v>
      </c>
      <c r="D50" s="33">
        <v>0</v>
      </c>
      <c r="E50" s="33" t="s">
        <v>88</v>
      </c>
      <c r="F50" s="33" t="s">
        <v>89</v>
      </c>
      <c r="G50" s="24">
        <v>322700</v>
      </c>
      <c r="H50" s="24">
        <v>322700</v>
      </c>
      <c r="I50" s="24">
        <v>0</v>
      </c>
      <c r="J50" s="17">
        <f t="shared" si="4"/>
        <v>0</v>
      </c>
      <c r="K50" s="17">
        <v>0</v>
      </c>
      <c r="L50" s="17">
        <v>0</v>
      </c>
      <c r="M50" s="77">
        <v>0</v>
      </c>
      <c r="N50" s="78"/>
    </row>
    <row r="51" spans="1:14" ht="12.75">
      <c r="A51" s="27">
        <v>10</v>
      </c>
      <c r="B51" s="32" t="s">
        <v>93</v>
      </c>
      <c r="C51" s="33">
        <v>2040</v>
      </c>
      <c r="D51" s="33">
        <v>0</v>
      </c>
      <c r="E51" s="33" t="s">
        <v>88</v>
      </c>
      <c r="F51" s="33" t="s">
        <v>89</v>
      </c>
      <c r="G51" s="24">
        <v>367200</v>
      </c>
      <c r="H51" s="24">
        <v>367200</v>
      </c>
      <c r="I51" s="24">
        <v>0</v>
      </c>
      <c r="J51" s="17">
        <f t="shared" si="4"/>
        <v>0</v>
      </c>
      <c r="K51" s="17">
        <v>0</v>
      </c>
      <c r="L51" s="17">
        <v>0</v>
      </c>
      <c r="M51" s="77">
        <v>0</v>
      </c>
      <c r="N51" s="78"/>
    </row>
    <row r="52" spans="1:14" ht="12.75">
      <c r="A52" s="27">
        <v>11</v>
      </c>
      <c r="B52" s="32" t="s">
        <v>94</v>
      </c>
      <c r="C52" s="33">
        <v>2516</v>
      </c>
      <c r="D52" s="33">
        <v>0</v>
      </c>
      <c r="E52" s="33" t="s">
        <v>88</v>
      </c>
      <c r="F52" s="33" t="s">
        <v>89</v>
      </c>
      <c r="G52" s="24">
        <v>452900</v>
      </c>
      <c r="H52" s="24">
        <v>452900</v>
      </c>
      <c r="I52" s="24">
        <v>0</v>
      </c>
      <c r="J52" s="17">
        <f t="shared" si="4"/>
        <v>0</v>
      </c>
      <c r="K52" s="17">
        <v>0</v>
      </c>
      <c r="L52" s="17">
        <v>0</v>
      </c>
      <c r="M52" s="77">
        <v>0</v>
      </c>
      <c r="N52" s="78"/>
    </row>
    <row r="53" spans="1:14" ht="12.75">
      <c r="A53" s="27">
        <v>12</v>
      </c>
      <c r="B53" s="32" t="s">
        <v>96</v>
      </c>
      <c r="C53" s="33">
        <v>3528</v>
      </c>
      <c r="D53" s="33">
        <v>0</v>
      </c>
      <c r="E53" s="33" t="s">
        <v>88</v>
      </c>
      <c r="F53" s="33" t="s">
        <v>89</v>
      </c>
      <c r="G53" s="24">
        <v>635000</v>
      </c>
      <c r="H53" s="24">
        <v>635000</v>
      </c>
      <c r="I53" s="24">
        <v>0</v>
      </c>
      <c r="J53" s="17">
        <f t="shared" si="4"/>
        <v>0</v>
      </c>
      <c r="K53" s="17">
        <v>0</v>
      </c>
      <c r="L53" s="17">
        <v>0</v>
      </c>
      <c r="M53" s="77">
        <v>0</v>
      </c>
      <c r="N53" s="78"/>
    </row>
    <row r="54" spans="1:14" ht="12.75">
      <c r="A54" s="27">
        <v>13</v>
      </c>
      <c r="B54" s="32" t="s">
        <v>95</v>
      </c>
      <c r="C54" s="33">
        <v>3192</v>
      </c>
      <c r="D54" s="33">
        <v>0</v>
      </c>
      <c r="E54" s="33" t="s">
        <v>88</v>
      </c>
      <c r="F54" s="33" t="s">
        <v>89</v>
      </c>
      <c r="G54" s="24">
        <v>574600</v>
      </c>
      <c r="H54" s="24">
        <v>574600</v>
      </c>
      <c r="I54" s="24">
        <v>0</v>
      </c>
      <c r="J54" s="17">
        <f t="shared" si="4"/>
        <v>0</v>
      </c>
      <c r="K54" s="17">
        <v>0</v>
      </c>
      <c r="L54" s="17">
        <v>0</v>
      </c>
      <c r="M54" s="77">
        <v>0</v>
      </c>
      <c r="N54" s="78"/>
    </row>
    <row r="55" spans="1:14" ht="12.75">
      <c r="A55" s="27">
        <v>14</v>
      </c>
      <c r="B55" s="32" t="s">
        <v>97</v>
      </c>
      <c r="C55" s="18">
        <v>3186</v>
      </c>
      <c r="D55" s="18">
        <v>0</v>
      </c>
      <c r="E55" s="33" t="s">
        <v>88</v>
      </c>
      <c r="F55" s="33" t="s">
        <v>89</v>
      </c>
      <c r="G55" s="17">
        <v>573500</v>
      </c>
      <c r="H55" s="24">
        <v>573500</v>
      </c>
      <c r="I55" s="24">
        <v>0</v>
      </c>
      <c r="J55" s="17">
        <f t="shared" si="4"/>
        <v>0</v>
      </c>
      <c r="K55" s="17">
        <v>0</v>
      </c>
      <c r="L55" s="17">
        <v>0</v>
      </c>
      <c r="M55" s="77">
        <v>0</v>
      </c>
      <c r="N55" s="78"/>
    </row>
    <row r="56" spans="1:14" ht="12.75">
      <c r="A56" s="27">
        <v>15</v>
      </c>
      <c r="B56" s="32" t="s">
        <v>98</v>
      </c>
      <c r="C56" s="18">
        <v>3186</v>
      </c>
      <c r="D56" s="18">
        <v>0</v>
      </c>
      <c r="E56" s="33" t="s">
        <v>88</v>
      </c>
      <c r="F56" s="33" t="s">
        <v>89</v>
      </c>
      <c r="G56" s="17">
        <v>573500</v>
      </c>
      <c r="H56" s="24">
        <v>573500</v>
      </c>
      <c r="I56" s="24">
        <v>0</v>
      </c>
      <c r="J56" s="17">
        <f>SUM(L56+K56+M56)</f>
        <v>0</v>
      </c>
      <c r="K56" s="17">
        <v>0</v>
      </c>
      <c r="L56" s="17">
        <v>0</v>
      </c>
      <c r="M56" s="77">
        <v>0</v>
      </c>
      <c r="N56" s="78"/>
    </row>
    <row r="57" spans="1:14" ht="12.75">
      <c r="A57" s="5"/>
      <c r="B57" s="3" t="s">
        <v>32</v>
      </c>
      <c r="C57" s="34">
        <f>SUM(C42:C56)</f>
        <v>35347</v>
      </c>
      <c r="D57" s="34">
        <f>SUM(D42:D56)</f>
        <v>0</v>
      </c>
      <c r="E57" s="1"/>
      <c r="F57" s="1"/>
      <c r="G57" s="16">
        <f aca="true" t="shared" si="5" ref="G57:L57">SUM(G42:G56)</f>
        <v>6340000</v>
      </c>
      <c r="H57" s="16">
        <f t="shared" si="5"/>
        <v>6340000</v>
      </c>
      <c r="I57" s="16">
        <f t="shared" si="5"/>
        <v>0</v>
      </c>
      <c r="J57" s="16">
        <f t="shared" si="5"/>
        <v>0</v>
      </c>
      <c r="K57" s="16">
        <f t="shared" si="5"/>
        <v>0</v>
      </c>
      <c r="L57" s="16">
        <f t="shared" si="5"/>
        <v>0</v>
      </c>
      <c r="M57" s="87">
        <f>SUM(M42:N56)</f>
        <v>0</v>
      </c>
      <c r="N57" s="88"/>
    </row>
    <row r="58" spans="1:14" ht="12.75">
      <c r="A58" s="81" t="s">
        <v>30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3"/>
    </row>
    <row r="59" spans="1:14" ht="12.75">
      <c r="A59" s="5"/>
      <c r="B59" s="1"/>
      <c r="C59" s="1"/>
      <c r="D59" s="1"/>
      <c r="E59" s="1"/>
      <c r="F59" s="1"/>
      <c r="G59" s="17"/>
      <c r="H59" s="17"/>
      <c r="I59" s="17"/>
      <c r="J59" s="17">
        <f>SUM(K59+L59+M59)</f>
        <v>500000</v>
      </c>
      <c r="K59" s="17">
        <v>8103.12</v>
      </c>
      <c r="L59" s="17">
        <v>0</v>
      </c>
      <c r="M59" s="79">
        <v>491896.88</v>
      </c>
      <c r="N59" s="92"/>
    </row>
    <row r="60" spans="1:14" ht="12.75">
      <c r="A60" s="5"/>
      <c r="B60" s="3" t="s">
        <v>32</v>
      </c>
      <c r="C60" s="1"/>
      <c r="D60" s="1"/>
      <c r="E60" s="1"/>
      <c r="F60" s="1"/>
      <c r="G60" s="16"/>
      <c r="H60" s="16"/>
      <c r="I60" s="16"/>
      <c r="J60" s="16">
        <f>SUM(J59)</f>
        <v>500000</v>
      </c>
      <c r="K60" s="16">
        <f>SUM(K59)</f>
        <v>8103.12</v>
      </c>
      <c r="L60" s="16">
        <v>0</v>
      </c>
      <c r="M60" s="87">
        <f>SUM(M59)</f>
        <v>491896.88</v>
      </c>
      <c r="N60" s="88"/>
    </row>
    <row r="61" spans="1:14" ht="12.75">
      <c r="A61" s="81" t="s">
        <v>31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3"/>
    </row>
    <row r="62" spans="1:14" ht="12.75" customHeight="1">
      <c r="A62" s="5"/>
      <c r="B62" s="1"/>
      <c r="C62" s="1"/>
      <c r="D62" s="1"/>
      <c r="E62" s="1"/>
      <c r="F62" s="1"/>
      <c r="G62" s="1"/>
      <c r="H62" s="1"/>
      <c r="I62" s="1"/>
      <c r="J62" s="17">
        <f>SUM(K62+L62+M62)</f>
        <v>300000</v>
      </c>
      <c r="K62" s="17">
        <v>11409.36</v>
      </c>
      <c r="L62" s="17">
        <v>0</v>
      </c>
      <c r="M62" s="77">
        <v>288590.64</v>
      </c>
      <c r="N62" s="84"/>
    </row>
    <row r="63" spans="1:14" ht="12.75" customHeight="1">
      <c r="A63" s="5"/>
      <c r="B63" s="3" t="s">
        <v>32</v>
      </c>
      <c r="C63" s="1"/>
      <c r="D63" s="1"/>
      <c r="E63" s="1"/>
      <c r="F63" s="1"/>
      <c r="G63" s="1"/>
      <c r="H63" s="1"/>
      <c r="I63" s="1"/>
      <c r="J63" s="16">
        <f>SUM(J62)</f>
        <v>300000</v>
      </c>
      <c r="K63" s="16">
        <f>SUM(K62)</f>
        <v>11409.36</v>
      </c>
      <c r="L63" s="16">
        <f>SUM(L62)</f>
        <v>0</v>
      </c>
      <c r="M63" s="85">
        <f>SUM(M62)</f>
        <v>288590.64</v>
      </c>
      <c r="N63" s="86"/>
    </row>
    <row r="64" spans="1:14" ht="12.75" customHeight="1">
      <c r="A64" s="81" t="s">
        <v>100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3"/>
    </row>
    <row r="65" spans="1:14" ht="12.75" customHeight="1">
      <c r="A65" s="5"/>
      <c r="B65" s="1"/>
      <c r="C65" s="1"/>
      <c r="D65" s="1"/>
      <c r="E65" s="1"/>
      <c r="F65" s="1"/>
      <c r="G65" s="1"/>
      <c r="H65" s="1"/>
      <c r="I65" s="1"/>
      <c r="J65" s="17">
        <f>SUM(K65+L65+M65)</f>
        <v>500000</v>
      </c>
      <c r="K65" s="17">
        <v>0</v>
      </c>
      <c r="L65" s="17">
        <v>0</v>
      </c>
      <c r="M65" s="77">
        <v>500000</v>
      </c>
      <c r="N65" s="84"/>
    </row>
    <row r="66" spans="1:14" ht="12.75" customHeight="1">
      <c r="A66" s="5"/>
      <c r="B66" s="3" t="s">
        <v>32</v>
      </c>
      <c r="C66" s="1"/>
      <c r="D66" s="1"/>
      <c r="E66" s="1"/>
      <c r="F66" s="1"/>
      <c r="G66" s="1"/>
      <c r="H66" s="1"/>
      <c r="I66" s="1"/>
      <c r="J66" s="16">
        <f>SUM(J65)</f>
        <v>500000</v>
      </c>
      <c r="K66" s="16">
        <f>SUM(K65)</f>
        <v>0</v>
      </c>
      <c r="L66" s="16">
        <f>SUM(L65)</f>
        <v>0</v>
      </c>
      <c r="M66" s="85">
        <f>SUM(M65)</f>
        <v>500000</v>
      </c>
      <c r="N66" s="86"/>
    </row>
    <row r="67" spans="1:14" ht="12.75" customHeight="1">
      <c r="A67" s="81" t="s">
        <v>101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3"/>
    </row>
    <row r="68" spans="1:14" ht="12.75" customHeight="1">
      <c r="A68" s="5"/>
      <c r="B68" s="1"/>
      <c r="C68" s="1"/>
      <c r="D68" s="1"/>
      <c r="E68" s="1"/>
      <c r="F68" s="1"/>
      <c r="G68" s="1"/>
      <c r="H68" s="1"/>
      <c r="I68" s="1"/>
      <c r="J68" s="17">
        <f>SUM(K68+L68+M68)</f>
        <v>500000</v>
      </c>
      <c r="K68" s="17">
        <v>0</v>
      </c>
      <c r="L68" s="17">
        <v>0</v>
      </c>
      <c r="M68" s="77">
        <v>500000</v>
      </c>
      <c r="N68" s="84"/>
    </row>
    <row r="69" spans="1:14" ht="12.75" customHeight="1">
      <c r="A69" s="5"/>
      <c r="B69" s="3" t="s">
        <v>32</v>
      </c>
      <c r="C69" s="1"/>
      <c r="D69" s="1"/>
      <c r="E69" s="1"/>
      <c r="F69" s="1"/>
      <c r="G69" s="1"/>
      <c r="H69" s="1"/>
      <c r="I69" s="1"/>
      <c r="J69" s="16">
        <f>SUM(J68)</f>
        <v>500000</v>
      </c>
      <c r="K69" s="16">
        <f>SUM(K68)</f>
        <v>0</v>
      </c>
      <c r="L69" s="16">
        <f>SUM(L68)</f>
        <v>0</v>
      </c>
      <c r="M69" s="85">
        <f>SUM(M68)</f>
        <v>500000</v>
      </c>
      <c r="N69" s="86"/>
    </row>
    <row r="70" spans="1:14" ht="12.75">
      <c r="A70" s="81" t="s">
        <v>65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3"/>
    </row>
    <row r="71" spans="1:14" ht="12.75">
      <c r="A71" s="26">
        <v>1</v>
      </c>
      <c r="B71" s="9" t="s">
        <v>64</v>
      </c>
      <c r="C71" s="10">
        <v>2443</v>
      </c>
      <c r="D71" s="10">
        <v>2443</v>
      </c>
      <c r="E71" s="11" t="s">
        <v>43</v>
      </c>
      <c r="F71" s="11" t="s">
        <v>48</v>
      </c>
      <c r="G71" s="12">
        <v>411400</v>
      </c>
      <c r="H71" s="12">
        <v>411400</v>
      </c>
      <c r="I71" s="12">
        <v>0</v>
      </c>
      <c r="J71" s="12">
        <f>SUM(K71+L71+M71)</f>
        <v>0</v>
      </c>
      <c r="K71" s="12">
        <v>0</v>
      </c>
      <c r="L71" s="12">
        <v>0</v>
      </c>
      <c r="M71" s="79">
        <v>0</v>
      </c>
      <c r="N71" s="80"/>
    </row>
    <row r="72" spans="1:14" ht="12.75" customHeight="1">
      <c r="A72" s="26">
        <v>2</v>
      </c>
      <c r="B72" s="25" t="s">
        <v>66</v>
      </c>
      <c r="C72" s="10">
        <v>11705</v>
      </c>
      <c r="D72" s="10">
        <v>11705</v>
      </c>
      <c r="E72" s="8" t="s">
        <v>46</v>
      </c>
      <c r="F72" s="8" t="s">
        <v>76</v>
      </c>
      <c r="G72" s="12">
        <v>1996700</v>
      </c>
      <c r="H72" s="12">
        <v>1996700</v>
      </c>
      <c r="I72" s="12">
        <v>0</v>
      </c>
      <c r="J72" s="12">
        <f>SUM(K72+L72+M72)</f>
        <v>0</v>
      </c>
      <c r="K72" s="12">
        <v>0</v>
      </c>
      <c r="L72" s="12">
        <v>0</v>
      </c>
      <c r="M72" s="79">
        <v>0</v>
      </c>
      <c r="N72" s="92"/>
    </row>
    <row r="73" spans="1:14" ht="12.75">
      <c r="A73" s="26">
        <v>3</v>
      </c>
      <c r="B73" s="9" t="s">
        <v>67</v>
      </c>
      <c r="C73" s="10">
        <v>4346</v>
      </c>
      <c r="D73" s="10">
        <v>4346</v>
      </c>
      <c r="E73" s="8" t="s">
        <v>47</v>
      </c>
      <c r="F73" s="8" t="s">
        <v>77</v>
      </c>
      <c r="G73" s="12">
        <v>782300</v>
      </c>
      <c r="H73" s="12">
        <v>782300</v>
      </c>
      <c r="I73" s="12">
        <v>0</v>
      </c>
      <c r="J73" s="12">
        <f aca="true" t="shared" si="6" ref="J73:J81">SUM(K73+L73+M73)</f>
        <v>0</v>
      </c>
      <c r="K73" s="12">
        <v>0</v>
      </c>
      <c r="L73" s="12">
        <v>0</v>
      </c>
      <c r="M73" s="79">
        <v>0</v>
      </c>
      <c r="N73" s="92"/>
    </row>
    <row r="74" spans="1:14" ht="12.75">
      <c r="A74" s="26">
        <v>4</v>
      </c>
      <c r="B74" s="9" t="s">
        <v>68</v>
      </c>
      <c r="C74" s="10">
        <v>4356</v>
      </c>
      <c r="D74" s="10">
        <v>4356</v>
      </c>
      <c r="E74" s="8" t="s">
        <v>47</v>
      </c>
      <c r="F74" s="8" t="s">
        <v>77</v>
      </c>
      <c r="G74" s="12">
        <v>784100</v>
      </c>
      <c r="H74" s="12">
        <v>784100</v>
      </c>
      <c r="I74" s="12">
        <v>0</v>
      </c>
      <c r="J74" s="12">
        <f t="shared" si="6"/>
        <v>0</v>
      </c>
      <c r="K74" s="12">
        <v>0</v>
      </c>
      <c r="L74" s="12">
        <v>0</v>
      </c>
      <c r="M74" s="79">
        <v>0</v>
      </c>
      <c r="N74" s="92"/>
    </row>
    <row r="75" spans="1:14" ht="12.75">
      <c r="A75" s="26">
        <v>5</v>
      </c>
      <c r="B75" s="9" t="s">
        <v>69</v>
      </c>
      <c r="C75" s="10">
        <v>4372</v>
      </c>
      <c r="D75" s="10">
        <v>4372</v>
      </c>
      <c r="E75" s="8" t="s">
        <v>47</v>
      </c>
      <c r="F75" s="8" t="s">
        <v>77</v>
      </c>
      <c r="G75" s="12">
        <v>787000</v>
      </c>
      <c r="H75" s="12">
        <v>787000</v>
      </c>
      <c r="I75" s="12">
        <v>0</v>
      </c>
      <c r="J75" s="12">
        <f t="shared" si="6"/>
        <v>0</v>
      </c>
      <c r="K75" s="12">
        <v>0</v>
      </c>
      <c r="L75" s="12">
        <v>0</v>
      </c>
      <c r="M75" s="79">
        <v>0</v>
      </c>
      <c r="N75" s="92"/>
    </row>
    <row r="76" spans="1:14" ht="12.75">
      <c r="A76" s="26">
        <v>6</v>
      </c>
      <c r="B76" s="9" t="s">
        <v>70</v>
      </c>
      <c r="C76" s="10">
        <v>4318</v>
      </c>
      <c r="D76" s="10">
        <v>4318</v>
      </c>
      <c r="E76" s="8" t="s">
        <v>47</v>
      </c>
      <c r="F76" s="8" t="s">
        <v>77</v>
      </c>
      <c r="G76" s="12">
        <v>777200</v>
      </c>
      <c r="H76" s="12">
        <v>777200</v>
      </c>
      <c r="I76" s="12">
        <v>0</v>
      </c>
      <c r="J76" s="12">
        <f t="shared" si="6"/>
        <v>0</v>
      </c>
      <c r="K76" s="12">
        <v>0</v>
      </c>
      <c r="L76" s="12">
        <v>0</v>
      </c>
      <c r="M76" s="79">
        <v>0</v>
      </c>
      <c r="N76" s="92"/>
    </row>
    <row r="77" spans="1:14" ht="12.75">
      <c r="A77" s="26">
        <v>7</v>
      </c>
      <c r="B77" s="9" t="s">
        <v>71</v>
      </c>
      <c r="C77" s="10">
        <v>4349</v>
      </c>
      <c r="D77" s="10">
        <v>4349</v>
      </c>
      <c r="E77" s="8" t="s">
        <v>47</v>
      </c>
      <c r="F77" s="8" t="s">
        <v>77</v>
      </c>
      <c r="G77" s="12">
        <v>782800</v>
      </c>
      <c r="H77" s="12">
        <v>782800</v>
      </c>
      <c r="I77" s="12">
        <v>0</v>
      </c>
      <c r="J77" s="12">
        <f t="shared" si="6"/>
        <v>0</v>
      </c>
      <c r="K77" s="12">
        <v>0</v>
      </c>
      <c r="L77" s="12">
        <v>0</v>
      </c>
      <c r="M77" s="79">
        <v>0</v>
      </c>
      <c r="N77" s="92"/>
    </row>
    <row r="78" spans="1:14" ht="12.75">
      <c r="A78" s="26">
        <v>8</v>
      </c>
      <c r="B78" s="9" t="s">
        <v>72</v>
      </c>
      <c r="C78" s="10">
        <v>5622</v>
      </c>
      <c r="D78" s="10">
        <v>5622</v>
      </c>
      <c r="E78" s="8" t="s">
        <v>47</v>
      </c>
      <c r="F78" s="8" t="s">
        <v>77</v>
      </c>
      <c r="G78" s="12">
        <v>1012000</v>
      </c>
      <c r="H78" s="12">
        <v>1012000</v>
      </c>
      <c r="I78" s="12">
        <v>0</v>
      </c>
      <c r="J78" s="12">
        <f t="shared" si="6"/>
        <v>0</v>
      </c>
      <c r="K78" s="12">
        <v>0</v>
      </c>
      <c r="L78" s="12">
        <v>0</v>
      </c>
      <c r="M78" s="79">
        <v>0</v>
      </c>
      <c r="N78" s="92"/>
    </row>
    <row r="79" spans="1:14" ht="12.75">
      <c r="A79" s="26">
        <v>9</v>
      </c>
      <c r="B79" s="9" t="s">
        <v>73</v>
      </c>
      <c r="C79" s="10">
        <v>5732</v>
      </c>
      <c r="D79" s="10">
        <v>5017</v>
      </c>
      <c r="E79" s="8" t="s">
        <v>47</v>
      </c>
      <c r="F79" s="8" t="s">
        <v>77</v>
      </c>
      <c r="G79" s="12">
        <v>1031900</v>
      </c>
      <c r="H79" s="12">
        <v>1031900</v>
      </c>
      <c r="I79" s="12">
        <v>0</v>
      </c>
      <c r="J79" s="12">
        <f t="shared" si="6"/>
        <v>0</v>
      </c>
      <c r="K79" s="12">
        <v>0</v>
      </c>
      <c r="L79" s="12">
        <v>0</v>
      </c>
      <c r="M79" s="79">
        <v>0</v>
      </c>
      <c r="N79" s="92"/>
    </row>
    <row r="80" spans="1:14" ht="12.75">
      <c r="A80" s="27">
        <v>10</v>
      </c>
      <c r="B80" s="9" t="s">
        <v>74</v>
      </c>
      <c r="C80" s="10">
        <v>4474</v>
      </c>
      <c r="D80" s="10">
        <v>4474</v>
      </c>
      <c r="E80" s="8" t="s">
        <v>48</v>
      </c>
      <c r="F80" s="8" t="s">
        <v>78</v>
      </c>
      <c r="G80" s="12">
        <v>805300</v>
      </c>
      <c r="H80" s="12">
        <v>805300</v>
      </c>
      <c r="I80" s="12">
        <v>0</v>
      </c>
      <c r="J80" s="12">
        <f t="shared" si="6"/>
        <v>0</v>
      </c>
      <c r="K80" s="12">
        <v>0</v>
      </c>
      <c r="L80" s="12">
        <v>0</v>
      </c>
      <c r="M80" s="79">
        <v>0</v>
      </c>
      <c r="N80" s="92"/>
    </row>
    <row r="81" spans="1:14" ht="12.75">
      <c r="A81" s="27">
        <v>11</v>
      </c>
      <c r="B81" s="9" t="s">
        <v>75</v>
      </c>
      <c r="C81" s="18">
        <v>4372</v>
      </c>
      <c r="D81" s="18">
        <v>4372</v>
      </c>
      <c r="E81" s="29" t="s">
        <v>48</v>
      </c>
      <c r="F81" s="29" t="s">
        <v>78</v>
      </c>
      <c r="G81" s="17">
        <v>787000</v>
      </c>
      <c r="H81" s="17">
        <v>787000</v>
      </c>
      <c r="I81" s="17">
        <v>0</v>
      </c>
      <c r="J81" s="12">
        <f t="shared" si="6"/>
        <v>0</v>
      </c>
      <c r="K81" s="17">
        <v>0</v>
      </c>
      <c r="L81" s="17">
        <v>0</v>
      </c>
      <c r="M81" s="77">
        <v>0</v>
      </c>
      <c r="N81" s="84"/>
    </row>
    <row r="82" spans="1:14" ht="12.75">
      <c r="A82" s="27"/>
      <c r="B82" s="3" t="s">
        <v>32</v>
      </c>
      <c r="C82" s="14">
        <f>SUM(C71:C81)</f>
        <v>56089</v>
      </c>
      <c r="D82" s="14">
        <f>SUM(D71:D81)</f>
        <v>55374</v>
      </c>
      <c r="E82" s="1"/>
      <c r="F82" s="1"/>
      <c r="G82" s="30">
        <f>SUM(G71:G81)</f>
        <v>9957700</v>
      </c>
      <c r="H82" s="16">
        <f>SUM(H71:H81)</f>
        <v>9957700</v>
      </c>
      <c r="I82" s="16">
        <f>SUM(I72:I81)</f>
        <v>0</v>
      </c>
      <c r="J82" s="16">
        <f>SUM(J74:J81)</f>
        <v>0</v>
      </c>
      <c r="K82" s="16">
        <f>SUM(K71:K81)</f>
        <v>0</v>
      </c>
      <c r="L82" s="16">
        <f>SUM(L71:L81)</f>
        <v>0</v>
      </c>
      <c r="M82" s="85">
        <f>SUM(M71:N81)</f>
        <v>0</v>
      </c>
      <c r="N82" s="86"/>
    </row>
    <row r="83" spans="1:14" ht="13.5" thickBot="1">
      <c r="A83" s="38"/>
      <c r="B83" s="6" t="s">
        <v>33</v>
      </c>
      <c r="C83" s="28">
        <f>SUM(C27+C40+C82+C57)</f>
        <v>168834</v>
      </c>
      <c r="D83" s="28">
        <f>SUM(D27+D40+D82+D57)</f>
        <v>91191</v>
      </c>
      <c r="E83" s="7"/>
      <c r="F83" s="7"/>
      <c r="G83" s="31">
        <f>SUM(G27+G40+G82+G57)</f>
        <v>28770026.02</v>
      </c>
      <c r="H83" s="31">
        <f>SUM(H27+H40+H57+H82)</f>
        <v>27783533.34</v>
      </c>
      <c r="I83" s="31">
        <f>SUM(I27+I40+I57+I82)</f>
        <v>1136579.17</v>
      </c>
      <c r="J83" s="19">
        <f>SUM(J27+J40+J57+J60+J63+J66+J69+J82)</f>
        <v>11351175</v>
      </c>
      <c r="K83" s="19">
        <f>SUM(K27+K40+K57+K60+K63+K66+K69+K82)</f>
        <v>19512.48</v>
      </c>
      <c r="L83" s="36">
        <f>SUM(L27+L40+L57+L60+L63+L66+L69+L82)</f>
        <v>7124775</v>
      </c>
      <c r="M83" s="93">
        <f>SUM(M27+M40+M57+M60+M63+M66+M69+M82)</f>
        <v>4206887.52</v>
      </c>
      <c r="N83" s="94"/>
    </row>
    <row r="84" spans="1:14" ht="12.75">
      <c r="A84" s="37"/>
      <c r="J84" s="20"/>
      <c r="K84" s="20"/>
      <c r="L84" s="21"/>
      <c r="M84" s="89"/>
      <c r="N84" s="89"/>
    </row>
    <row r="85" spans="10:14" ht="12.75">
      <c r="J85" s="22"/>
      <c r="K85" s="22"/>
      <c r="L85" s="22"/>
      <c r="M85" s="90"/>
      <c r="N85" s="91"/>
    </row>
    <row r="87" ht="12.75">
      <c r="G87" t="s">
        <v>99</v>
      </c>
    </row>
  </sheetData>
  <sheetProtection/>
  <mergeCells count="89">
    <mergeCell ref="M25:N25"/>
    <mergeCell ref="M38:N38"/>
    <mergeCell ref="M39:N39"/>
    <mergeCell ref="M40:N40"/>
    <mergeCell ref="M34:N34"/>
    <mergeCell ref="M35:N35"/>
    <mergeCell ref="M36:N36"/>
    <mergeCell ref="M37:N37"/>
    <mergeCell ref="M19:N19"/>
    <mergeCell ref="M20:N20"/>
    <mergeCell ref="M21:N21"/>
    <mergeCell ref="M22:N22"/>
    <mergeCell ref="M23:N23"/>
    <mergeCell ref="M24:N24"/>
    <mergeCell ref="A28:N28"/>
    <mergeCell ref="M27:N27"/>
    <mergeCell ref="M26:N26"/>
    <mergeCell ref="M33:N33"/>
    <mergeCell ref="A58:N58"/>
    <mergeCell ref="A61:N61"/>
    <mergeCell ref="K13:K16"/>
    <mergeCell ref="L13:N13"/>
    <mergeCell ref="L14:L16"/>
    <mergeCell ref="M14:N16"/>
    <mergeCell ref="M17:N17"/>
    <mergeCell ref="A18:N18"/>
    <mergeCell ref="A8:N8"/>
    <mergeCell ref="A9:N9"/>
    <mergeCell ref="A11:A16"/>
    <mergeCell ref="B11:B16"/>
    <mergeCell ref="C11:C16"/>
    <mergeCell ref="D11:D16"/>
    <mergeCell ref="E11:F13"/>
    <mergeCell ref="E14:E16"/>
    <mergeCell ref="F14:F16"/>
    <mergeCell ref="G11:H13"/>
    <mergeCell ref="M77:N77"/>
    <mergeCell ref="M78:N78"/>
    <mergeCell ref="M79:N79"/>
    <mergeCell ref="M80:N80"/>
    <mergeCell ref="G14:G16"/>
    <mergeCell ref="H14:H16"/>
    <mergeCell ref="I11:I16"/>
    <mergeCell ref="J11:N11"/>
    <mergeCell ref="J12:N12"/>
    <mergeCell ref="J13:J16"/>
    <mergeCell ref="M29:N29"/>
    <mergeCell ref="M30:N30"/>
    <mergeCell ref="M31:N31"/>
    <mergeCell ref="M32:N32"/>
    <mergeCell ref="M63:N63"/>
    <mergeCell ref="A70:N70"/>
    <mergeCell ref="M59:N59"/>
    <mergeCell ref="M60:N60"/>
    <mergeCell ref="M84:N84"/>
    <mergeCell ref="M85:N85"/>
    <mergeCell ref="M72:N72"/>
    <mergeCell ref="M73:N73"/>
    <mergeCell ref="M74:N74"/>
    <mergeCell ref="M75:N75"/>
    <mergeCell ref="M81:N81"/>
    <mergeCell ref="M82:N82"/>
    <mergeCell ref="M83:N83"/>
    <mergeCell ref="M76:N76"/>
    <mergeCell ref="A41:N41"/>
    <mergeCell ref="M42:N42"/>
    <mergeCell ref="M43:N43"/>
    <mergeCell ref="M44:N44"/>
    <mergeCell ref="M45:N45"/>
    <mergeCell ref="M46:N46"/>
    <mergeCell ref="M54:N54"/>
    <mergeCell ref="M47:N47"/>
    <mergeCell ref="M48:N48"/>
    <mergeCell ref="M49:N49"/>
    <mergeCell ref="M50:N50"/>
    <mergeCell ref="M55:N55"/>
    <mergeCell ref="M51:N51"/>
    <mergeCell ref="M52:N52"/>
    <mergeCell ref="M53:N53"/>
    <mergeCell ref="M56:N56"/>
    <mergeCell ref="M71:N71"/>
    <mergeCell ref="A64:N64"/>
    <mergeCell ref="M65:N65"/>
    <mergeCell ref="M66:N66"/>
    <mergeCell ref="A67:N67"/>
    <mergeCell ref="M68:N68"/>
    <mergeCell ref="M69:N69"/>
    <mergeCell ref="M57:N57"/>
    <mergeCell ref="M62:N62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6.125" style="0" customWidth="1"/>
    <col min="2" max="2" width="28.875" style="0" customWidth="1"/>
    <col min="3" max="3" width="13.125" style="0" customWidth="1"/>
    <col min="4" max="4" width="35.625" style="0" customWidth="1"/>
    <col min="5" max="5" width="44.375" style="0" customWidth="1"/>
  </cols>
  <sheetData>
    <row r="1" spans="1:5" ht="33.75" customHeight="1" thickBot="1">
      <c r="A1" s="122" t="s">
        <v>111</v>
      </c>
      <c r="B1" s="122"/>
      <c r="C1" s="122"/>
      <c r="D1" s="122"/>
      <c r="E1" s="122"/>
    </row>
    <row r="2" spans="1:5" ht="19.5" thickBot="1">
      <c r="A2" s="123" t="s">
        <v>108</v>
      </c>
      <c r="B2" s="124"/>
      <c r="C2" s="124"/>
      <c r="D2" s="124"/>
      <c r="E2" s="125"/>
    </row>
    <row r="3" spans="1:5" ht="56.25">
      <c r="A3" s="72" t="s">
        <v>10</v>
      </c>
      <c r="B3" s="73" t="s">
        <v>112</v>
      </c>
      <c r="C3" s="73" t="s">
        <v>113</v>
      </c>
      <c r="D3" s="73" t="s">
        <v>114</v>
      </c>
      <c r="E3" s="74" t="s">
        <v>115</v>
      </c>
    </row>
    <row r="4" spans="1:5" ht="18.75" customHeight="1">
      <c r="A4" s="39">
        <v>1</v>
      </c>
      <c r="B4" s="40" t="s">
        <v>34</v>
      </c>
      <c r="C4" s="41">
        <v>2597</v>
      </c>
      <c r="D4" s="42" t="s">
        <v>107</v>
      </c>
      <c r="E4" s="51" t="s">
        <v>106</v>
      </c>
    </row>
    <row r="5" spans="1:5" ht="15.75" customHeight="1">
      <c r="A5" s="39">
        <v>2</v>
      </c>
      <c r="B5" s="40" t="s">
        <v>35</v>
      </c>
      <c r="C5" s="41">
        <v>3197</v>
      </c>
      <c r="D5" s="42" t="s">
        <v>107</v>
      </c>
      <c r="E5" s="51" t="s">
        <v>106</v>
      </c>
    </row>
    <row r="6" spans="1:5" ht="15.75" customHeight="1">
      <c r="A6" s="39">
        <v>3</v>
      </c>
      <c r="B6" s="40" t="s">
        <v>36</v>
      </c>
      <c r="C6" s="41">
        <v>2898</v>
      </c>
      <c r="D6" s="42" t="s">
        <v>106</v>
      </c>
      <c r="E6" s="51" t="s">
        <v>102</v>
      </c>
    </row>
    <row r="7" spans="1:5" ht="14.25" customHeight="1">
      <c r="A7" s="39">
        <v>4</v>
      </c>
      <c r="B7" s="40" t="s">
        <v>37</v>
      </c>
      <c r="C7" s="41">
        <v>2567</v>
      </c>
      <c r="D7" s="42" t="s">
        <v>106</v>
      </c>
      <c r="E7" s="51" t="s">
        <v>102</v>
      </c>
    </row>
    <row r="8" spans="1:5" ht="17.25" customHeight="1">
      <c r="A8" s="39">
        <v>5</v>
      </c>
      <c r="B8" s="40" t="s">
        <v>38</v>
      </c>
      <c r="C8" s="41">
        <v>5654</v>
      </c>
      <c r="D8" s="42" t="s">
        <v>106</v>
      </c>
      <c r="E8" s="51" t="s">
        <v>102</v>
      </c>
    </row>
    <row r="9" spans="1:5" ht="16.5" customHeight="1">
      <c r="A9" s="39">
        <v>6</v>
      </c>
      <c r="B9" s="40" t="s">
        <v>39</v>
      </c>
      <c r="C9" s="41">
        <v>5734</v>
      </c>
      <c r="D9" s="42" t="s">
        <v>106</v>
      </c>
      <c r="E9" s="51" t="s">
        <v>102</v>
      </c>
    </row>
    <row r="10" spans="1:5" ht="16.5" customHeight="1">
      <c r="A10" s="39">
        <v>7</v>
      </c>
      <c r="B10" s="43" t="s">
        <v>40</v>
      </c>
      <c r="C10" s="41">
        <v>2465</v>
      </c>
      <c r="D10" s="42" t="s">
        <v>106</v>
      </c>
      <c r="E10" s="51" t="s">
        <v>102</v>
      </c>
    </row>
    <row r="11" spans="1:5" ht="15.75" customHeight="1">
      <c r="A11" s="39">
        <v>8</v>
      </c>
      <c r="B11" s="43" t="s">
        <v>41</v>
      </c>
      <c r="C11" s="41">
        <v>10705</v>
      </c>
      <c r="D11" s="42" t="s">
        <v>106</v>
      </c>
      <c r="E11" s="51" t="s">
        <v>102</v>
      </c>
    </row>
    <row r="12" spans="1:5" ht="19.5" thickBot="1">
      <c r="A12" s="58"/>
      <c r="B12" s="59" t="s">
        <v>32</v>
      </c>
      <c r="C12" s="60">
        <f>SUM(C4:C11)</f>
        <v>35817</v>
      </c>
      <c r="D12" s="61"/>
      <c r="E12" s="62"/>
    </row>
    <row r="13" spans="1:5" ht="20.25" customHeight="1" thickBot="1">
      <c r="A13" s="119" t="s">
        <v>109</v>
      </c>
      <c r="B13" s="120"/>
      <c r="C13" s="120"/>
      <c r="D13" s="120"/>
      <c r="E13" s="121"/>
    </row>
    <row r="14" spans="1:5" ht="18.75">
      <c r="A14" s="68">
        <v>1</v>
      </c>
      <c r="B14" s="69" t="s">
        <v>81</v>
      </c>
      <c r="C14" s="70">
        <v>1897</v>
      </c>
      <c r="D14" s="70" t="s">
        <v>102</v>
      </c>
      <c r="E14" s="71" t="s">
        <v>104</v>
      </c>
    </row>
    <row r="15" spans="1:5" ht="18.75">
      <c r="A15" s="44">
        <v>2</v>
      </c>
      <c r="B15" s="45" t="s">
        <v>83</v>
      </c>
      <c r="C15" s="46">
        <v>1280</v>
      </c>
      <c r="D15" s="46" t="s">
        <v>102</v>
      </c>
      <c r="E15" s="52" t="s">
        <v>104</v>
      </c>
    </row>
    <row r="16" spans="1:5" ht="18.75">
      <c r="A16" s="44">
        <v>3</v>
      </c>
      <c r="B16" s="45" t="s">
        <v>84</v>
      </c>
      <c r="C16" s="46">
        <v>1939</v>
      </c>
      <c r="D16" s="46" t="s">
        <v>102</v>
      </c>
      <c r="E16" s="52" t="s">
        <v>104</v>
      </c>
    </row>
    <row r="17" spans="1:5" ht="18.75">
      <c r="A17" s="44">
        <v>4</v>
      </c>
      <c r="B17" s="45" t="s">
        <v>85</v>
      </c>
      <c r="C17" s="46">
        <v>2315</v>
      </c>
      <c r="D17" s="46" t="s">
        <v>102</v>
      </c>
      <c r="E17" s="52" t="s">
        <v>104</v>
      </c>
    </row>
    <row r="18" spans="1:5" ht="18.75">
      <c r="A18" s="44">
        <v>5</v>
      </c>
      <c r="B18" s="45" t="s">
        <v>86</v>
      </c>
      <c r="C18" s="46">
        <v>1876</v>
      </c>
      <c r="D18" s="46" t="s">
        <v>102</v>
      </c>
      <c r="E18" s="52" t="s">
        <v>104</v>
      </c>
    </row>
    <row r="19" spans="1:5" ht="18.75">
      <c r="A19" s="44">
        <v>6</v>
      </c>
      <c r="B19" s="45" t="s">
        <v>87</v>
      </c>
      <c r="C19" s="46">
        <v>2755</v>
      </c>
      <c r="D19" s="46" t="s">
        <v>103</v>
      </c>
      <c r="E19" s="52" t="s">
        <v>105</v>
      </c>
    </row>
    <row r="20" spans="1:5" ht="18.75">
      <c r="A20" s="44">
        <v>7</v>
      </c>
      <c r="B20" s="45" t="s">
        <v>90</v>
      </c>
      <c r="C20" s="46">
        <v>1276</v>
      </c>
      <c r="D20" s="46" t="s">
        <v>103</v>
      </c>
      <c r="E20" s="52" t="s">
        <v>105</v>
      </c>
    </row>
    <row r="21" spans="1:5" ht="18.75">
      <c r="A21" s="44">
        <v>8</v>
      </c>
      <c r="B21" s="45" t="s">
        <v>91</v>
      </c>
      <c r="C21" s="46">
        <v>2568</v>
      </c>
      <c r="D21" s="46" t="s">
        <v>103</v>
      </c>
      <c r="E21" s="52" t="s">
        <v>105</v>
      </c>
    </row>
    <row r="22" spans="1:5" ht="18.75">
      <c r="A22" s="44">
        <v>9</v>
      </c>
      <c r="B22" s="45" t="s">
        <v>92</v>
      </c>
      <c r="C22" s="46">
        <v>1793</v>
      </c>
      <c r="D22" s="46" t="s">
        <v>103</v>
      </c>
      <c r="E22" s="52" t="s">
        <v>105</v>
      </c>
    </row>
    <row r="23" spans="1:5" ht="18.75">
      <c r="A23" s="44">
        <v>10</v>
      </c>
      <c r="B23" s="45" t="s">
        <v>93</v>
      </c>
      <c r="C23" s="46">
        <v>2040</v>
      </c>
      <c r="D23" s="46" t="s">
        <v>103</v>
      </c>
      <c r="E23" s="52" t="s">
        <v>105</v>
      </c>
    </row>
    <row r="24" spans="1:5" ht="18.75">
      <c r="A24" s="44">
        <v>11</v>
      </c>
      <c r="B24" s="45" t="s">
        <v>94</v>
      </c>
      <c r="C24" s="46">
        <v>2516</v>
      </c>
      <c r="D24" s="46" t="s">
        <v>103</v>
      </c>
      <c r="E24" s="52" t="s">
        <v>105</v>
      </c>
    </row>
    <row r="25" spans="1:5" ht="18.75">
      <c r="A25" s="44">
        <v>12</v>
      </c>
      <c r="B25" s="45" t="s">
        <v>96</v>
      </c>
      <c r="C25" s="46">
        <v>3528</v>
      </c>
      <c r="D25" s="46" t="s">
        <v>103</v>
      </c>
      <c r="E25" s="52" t="s">
        <v>105</v>
      </c>
    </row>
    <row r="26" spans="1:5" ht="18.75">
      <c r="A26" s="44">
        <v>13</v>
      </c>
      <c r="B26" s="45" t="s">
        <v>95</v>
      </c>
      <c r="C26" s="46">
        <v>3192</v>
      </c>
      <c r="D26" s="46" t="s">
        <v>103</v>
      </c>
      <c r="E26" s="52" t="s">
        <v>105</v>
      </c>
    </row>
    <row r="27" spans="1:5" ht="18.75">
      <c r="A27" s="44">
        <v>14</v>
      </c>
      <c r="B27" s="45" t="s">
        <v>97</v>
      </c>
      <c r="C27" s="47">
        <v>3186</v>
      </c>
      <c r="D27" s="46" t="s">
        <v>103</v>
      </c>
      <c r="E27" s="52" t="s">
        <v>105</v>
      </c>
    </row>
    <row r="28" spans="1:5" ht="18.75">
      <c r="A28" s="44">
        <v>15</v>
      </c>
      <c r="B28" s="45" t="s">
        <v>98</v>
      </c>
      <c r="C28" s="47">
        <v>3186</v>
      </c>
      <c r="D28" s="46" t="s">
        <v>103</v>
      </c>
      <c r="E28" s="52" t="s">
        <v>105</v>
      </c>
    </row>
    <row r="29" spans="1:5" ht="19.5" thickBot="1">
      <c r="A29" s="58"/>
      <c r="B29" s="59" t="s">
        <v>32</v>
      </c>
      <c r="C29" s="60">
        <f>SUM(C14:C28)</f>
        <v>35347</v>
      </c>
      <c r="D29" s="61"/>
      <c r="E29" s="62"/>
    </row>
    <row r="30" spans="1:5" ht="17.25" customHeight="1" thickBot="1">
      <c r="A30" s="119" t="s">
        <v>110</v>
      </c>
      <c r="B30" s="120"/>
      <c r="C30" s="120"/>
      <c r="D30" s="120"/>
      <c r="E30" s="121"/>
    </row>
    <row r="31" spans="1:5" ht="15.75" customHeight="1">
      <c r="A31" s="63">
        <v>1</v>
      </c>
      <c r="B31" s="64" t="s">
        <v>64</v>
      </c>
      <c r="C31" s="65">
        <v>2443</v>
      </c>
      <c r="D31" s="66" t="s">
        <v>106</v>
      </c>
      <c r="E31" s="67" t="s">
        <v>102</v>
      </c>
    </row>
    <row r="32" spans="1:5" ht="25.5" customHeight="1">
      <c r="A32" s="39">
        <v>2</v>
      </c>
      <c r="B32" s="48" t="s">
        <v>66</v>
      </c>
      <c r="C32" s="41">
        <v>11705</v>
      </c>
      <c r="D32" s="42" t="s">
        <v>106</v>
      </c>
      <c r="E32" s="51" t="s">
        <v>102</v>
      </c>
    </row>
    <row r="33" spans="1:5" ht="17.25" customHeight="1">
      <c r="A33" s="39">
        <v>3</v>
      </c>
      <c r="B33" s="40" t="s">
        <v>67</v>
      </c>
      <c r="C33" s="41">
        <v>4346</v>
      </c>
      <c r="D33" s="49" t="s">
        <v>102</v>
      </c>
      <c r="E33" s="50" t="s">
        <v>103</v>
      </c>
    </row>
    <row r="34" spans="1:5" ht="15.75" customHeight="1">
      <c r="A34" s="39">
        <v>4</v>
      </c>
      <c r="B34" s="40" t="s">
        <v>68</v>
      </c>
      <c r="C34" s="41">
        <v>4356</v>
      </c>
      <c r="D34" s="49" t="s">
        <v>102</v>
      </c>
      <c r="E34" s="50" t="s">
        <v>103</v>
      </c>
    </row>
    <row r="35" spans="1:5" ht="16.5" customHeight="1">
      <c r="A35" s="39">
        <v>5</v>
      </c>
      <c r="B35" s="40" t="s">
        <v>69</v>
      </c>
      <c r="C35" s="41">
        <v>4372</v>
      </c>
      <c r="D35" s="49" t="s">
        <v>102</v>
      </c>
      <c r="E35" s="50" t="s">
        <v>103</v>
      </c>
    </row>
    <row r="36" spans="1:5" ht="15.75" customHeight="1">
      <c r="A36" s="39">
        <v>6</v>
      </c>
      <c r="B36" s="40" t="s">
        <v>70</v>
      </c>
      <c r="C36" s="41">
        <v>4318</v>
      </c>
      <c r="D36" s="49" t="s">
        <v>102</v>
      </c>
      <c r="E36" s="50" t="s">
        <v>103</v>
      </c>
    </row>
    <row r="37" spans="1:5" ht="16.5" customHeight="1">
      <c r="A37" s="39">
        <v>7</v>
      </c>
      <c r="B37" s="40" t="s">
        <v>71</v>
      </c>
      <c r="C37" s="41">
        <v>4349</v>
      </c>
      <c r="D37" s="49" t="s">
        <v>102</v>
      </c>
      <c r="E37" s="50" t="s">
        <v>103</v>
      </c>
    </row>
    <row r="38" spans="1:5" ht="16.5" customHeight="1">
      <c r="A38" s="39">
        <v>8</v>
      </c>
      <c r="B38" s="40" t="s">
        <v>72</v>
      </c>
      <c r="C38" s="41">
        <v>5622</v>
      </c>
      <c r="D38" s="49" t="s">
        <v>102</v>
      </c>
      <c r="E38" s="50" t="s">
        <v>103</v>
      </c>
    </row>
    <row r="39" spans="1:5" ht="15.75" customHeight="1">
      <c r="A39" s="39">
        <v>9</v>
      </c>
      <c r="B39" s="40" t="s">
        <v>73</v>
      </c>
      <c r="C39" s="41">
        <v>5732</v>
      </c>
      <c r="D39" s="49" t="s">
        <v>102</v>
      </c>
      <c r="E39" s="50" t="s">
        <v>103</v>
      </c>
    </row>
    <row r="40" spans="1:5" ht="18" customHeight="1">
      <c r="A40" s="44">
        <v>10</v>
      </c>
      <c r="B40" s="40" t="s">
        <v>74</v>
      </c>
      <c r="C40" s="41">
        <v>4474</v>
      </c>
      <c r="D40" s="49" t="s">
        <v>102</v>
      </c>
      <c r="E40" s="50" t="s">
        <v>104</v>
      </c>
    </row>
    <row r="41" spans="1:5" ht="15" customHeight="1">
      <c r="A41" s="44">
        <v>11</v>
      </c>
      <c r="B41" s="40" t="s">
        <v>75</v>
      </c>
      <c r="C41" s="47">
        <v>4372</v>
      </c>
      <c r="D41" s="49" t="s">
        <v>102</v>
      </c>
      <c r="E41" s="50" t="s">
        <v>104</v>
      </c>
    </row>
    <row r="42" spans="1:5" ht="19.5" thickBot="1">
      <c r="A42" s="53"/>
      <c r="B42" s="54" t="s">
        <v>32</v>
      </c>
      <c r="C42" s="55">
        <f>SUM(C31:C41)</f>
        <v>56089</v>
      </c>
      <c r="D42" s="56"/>
      <c r="E42" s="57"/>
    </row>
    <row r="44" spans="3:5" ht="18.75">
      <c r="C44" s="76" t="s">
        <v>116</v>
      </c>
      <c r="D44" s="76"/>
      <c r="E44" s="75" t="s">
        <v>117</v>
      </c>
    </row>
  </sheetData>
  <sheetProtection/>
  <mergeCells count="4">
    <mergeCell ref="A13:E13"/>
    <mergeCell ref="A30:E30"/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jreozavbuh4</dc:creator>
  <cp:keywords/>
  <dc:description/>
  <cp:lastModifiedBy>Виталий Каранкевич</cp:lastModifiedBy>
  <cp:lastPrinted>2017-01-16T06:24:17Z</cp:lastPrinted>
  <dcterms:created xsi:type="dcterms:W3CDTF">2017-01-11T09:31:45Z</dcterms:created>
  <dcterms:modified xsi:type="dcterms:W3CDTF">2017-01-17T11:16:06Z</dcterms:modified>
  <cp:category/>
  <cp:version/>
  <cp:contentType/>
  <cp:contentStatus/>
</cp:coreProperties>
</file>